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ork\수익자부담교육비\2020학년도\중\"/>
    </mc:Choice>
  </mc:AlternateContent>
  <bookViews>
    <workbookView xWindow="0" yWindow="0" windowWidth="19200" windowHeight="108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H16" i="1"/>
  <c r="G15" i="1"/>
  <c r="G12" i="1"/>
  <c r="G11" i="1"/>
  <c r="H10" i="1"/>
  <c r="G10" i="1"/>
  <c r="G9" i="1"/>
  <c r="G8" i="1"/>
  <c r="G7" i="1"/>
  <c r="H7" i="1"/>
  <c r="M16" i="1" l="1"/>
  <c r="E16" i="1"/>
  <c r="D16" i="1"/>
  <c r="C16" i="1"/>
  <c r="B16" i="1"/>
  <c r="J15" i="1"/>
  <c r="K15" i="1" s="1"/>
  <c r="F15" i="1"/>
  <c r="J14" i="1"/>
  <c r="K14" i="1" s="1"/>
  <c r="F14" i="1"/>
  <c r="I13" i="1"/>
  <c r="J13" i="1"/>
  <c r="F13" i="1"/>
  <c r="J12" i="1"/>
  <c r="K12" i="1" s="1"/>
  <c r="F12" i="1"/>
  <c r="J11" i="1"/>
  <c r="F11" i="1"/>
  <c r="J10" i="1"/>
  <c r="K10" i="1" s="1"/>
  <c r="F10" i="1"/>
  <c r="I9" i="1"/>
  <c r="J9" i="1"/>
  <c r="F9" i="1"/>
  <c r="J8" i="1"/>
  <c r="K8" i="1" s="1"/>
  <c r="F8" i="1"/>
  <c r="J7" i="1"/>
  <c r="F7" i="1"/>
  <c r="J6" i="1"/>
  <c r="K6" i="1" s="1"/>
  <c r="I6" i="1"/>
  <c r="G6" i="1"/>
  <c r="F6" i="1"/>
  <c r="L6" i="1" s="1"/>
  <c r="I5" i="1"/>
  <c r="G5" i="1"/>
  <c r="J5" i="1" s="1"/>
  <c r="F5" i="1"/>
  <c r="J4" i="1"/>
  <c r="K4" i="1" s="1"/>
  <c r="I4" i="1"/>
  <c r="I16" i="1" s="1"/>
  <c r="G4" i="1"/>
  <c r="G16" i="1" s="1"/>
  <c r="F4" i="1"/>
  <c r="L4" i="1" s="1"/>
  <c r="L15" i="1" l="1"/>
  <c r="L14" i="1"/>
  <c r="L12" i="1"/>
  <c r="L10" i="1"/>
  <c r="L8" i="1"/>
  <c r="K7" i="1"/>
  <c r="L7" i="1"/>
  <c r="K11" i="1"/>
  <c r="L11" i="1"/>
  <c r="K9" i="1"/>
  <c r="L9" i="1"/>
  <c r="K5" i="1"/>
  <c r="L5" i="1"/>
  <c r="K13" i="1"/>
  <c r="L13" i="1"/>
  <c r="J16" i="1"/>
  <c r="F16" i="1"/>
  <c r="L16" i="1" l="1"/>
  <c r="K16" i="1"/>
</calcChain>
</file>

<file path=xl/sharedStrings.xml><?xml version="1.0" encoding="utf-8"?>
<sst xmlns="http://schemas.openxmlformats.org/spreadsheetml/2006/main" count="30" uniqueCount="30">
  <si>
    <t>구분</t>
    <phoneticPr fontId="2" type="noConversion"/>
  </si>
  <si>
    <t>수입</t>
    <phoneticPr fontId="2" type="noConversion"/>
  </si>
  <si>
    <t>지출</t>
    <phoneticPr fontId="2" type="noConversion"/>
  </si>
  <si>
    <t>잔액(징수)</t>
    <phoneticPr fontId="2" type="noConversion"/>
  </si>
  <si>
    <t>잔액(수납)</t>
    <phoneticPr fontId="2" type="noConversion"/>
  </si>
  <si>
    <t>비고</t>
    <phoneticPr fontId="2" type="noConversion"/>
  </si>
  <si>
    <t>징수결의액</t>
    <phoneticPr fontId="2" type="noConversion"/>
  </si>
  <si>
    <t>수납액</t>
    <phoneticPr fontId="2" type="noConversion"/>
  </si>
  <si>
    <t>미납액</t>
    <phoneticPr fontId="2" type="noConversion"/>
  </si>
  <si>
    <t>전년도이월</t>
    <phoneticPr fontId="2" type="noConversion"/>
  </si>
  <si>
    <t>총수납액</t>
    <phoneticPr fontId="2" type="noConversion"/>
  </si>
  <si>
    <t>강사료</t>
    <phoneticPr fontId="2" type="noConversion"/>
  </si>
  <si>
    <t>통학버스</t>
    <phoneticPr fontId="2" type="noConversion"/>
  </si>
  <si>
    <t>합계</t>
    <phoneticPr fontId="2" type="noConversion"/>
  </si>
  <si>
    <t>합계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</si>
  <si>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</si>
  <si>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</si>
  <si>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</si>
  <si>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</si>
  <si>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</si>
  <si>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</si>
  <si>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</si>
  <si>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</si>
  <si>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11월</t>
    <phoneticPr fontId="2" type="noConversion"/>
  </si>
  <si>
    <t>12월</t>
    <phoneticPr fontId="2" type="noConversion"/>
  </si>
  <si>
    <t>1월</t>
    <phoneticPr fontId="2" type="noConversion"/>
  </si>
  <si>
    <t>2월(반납)</t>
    <phoneticPr fontId="2" type="noConversion"/>
  </si>
  <si>
    <t>시설이용료</t>
    <phoneticPr fontId="2" type="noConversion"/>
  </si>
  <si>
    <t>(기준일 :2021.2.28)</t>
    <phoneticPr fontId="2" type="noConversion"/>
  </si>
  <si>
    <t>2020학년도 스포츠활동운영비 정산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</si>
</sst>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3" fontId="0" fillId="0" borderId="0" xfId="0" applyNumberFormat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>
      <alignment vertical="center"/>
    </xf>
    <xf numFmtId="3" fontId="0" fillId="2" borderId="1" xfId="0" applyNumberFormat="1" applyFill="1" applyBorder="1">
      <alignment vertical="center"/>
    </xf>
    <xf numFmtId="3" fontId="0" fillId="0" borderId="1" xfId="0" applyNumberFormat="1" applyFill="1" applyBorder="1">
      <alignment vertical="center"/>
    </xf>
    <xf numFmtId="3" fontId="1" fillId="0" borderId="1" xfId="0" applyNumberFormat="1" applyFont="1" applyFill="1" applyBorder="1">
      <alignment vertical="center"/>
    </xf>
    <xf numFmtId="3" fontId="0" fillId="0" borderId="1" xfId="0" applyNumberForma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D8" sqref="D8"/>
    </sheetView>
  </sheetViews>
  <sheetFormatPr defaultRowHeight="16.5" x14ac:dyDescent="0.3"/>
  <cols>
    <col min="2" max="2" width="12.125" customWidth="1"/>
    <col min="3" max="3" width="13" customWidth="1"/>
    <col min="6" max="6" width="11.875" customWidth="1"/>
    <col min="7" max="7" width="10.875" customWidth="1"/>
    <col min="8" max="8" width="9.25" customWidth="1"/>
    <col min="9" max="9" width="9.25" bestFit="1" customWidth="1"/>
    <col min="10" max="10" width="10.875" customWidth="1"/>
    <col min="11" max="11" width="11.125" customWidth="1"/>
    <col min="12" max="12" width="11.75" customWidth="1"/>
  </cols>
  <sheetData>
    <row r="1" spans="1:13" x14ac:dyDescent="0.3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28</v>
      </c>
      <c r="M1" s="1"/>
    </row>
    <row r="2" spans="1:13" x14ac:dyDescent="0.3">
      <c r="A2" s="7" t="s">
        <v>0</v>
      </c>
      <c r="B2" s="7" t="s">
        <v>1</v>
      </c>
      <c r="C2" s="7"/>
      <c r="D2" s="7"/>
      <c r="E2" s="7"/>
      <c r="F2" s="7"/>
      <c r="G2" s="7" t="s">
        <v>2</v>
      </c>
      <c r="H2" s="7"/>
      <c r="I2" s="7"/>
      <c r="J2" s="7"/>
      <c r="K2" s="2" t="s">
        <v>3</v>
      </c>
      <c r="L2" s="2" t="s">
        <v>4</v>
      </c>
      <c r="M2" s="2" t="s">
        <v>5</v>
      </c>
    </row>
    <row r="3" spans="1:13" x14ac:dyDescent="0.3">
      <c r="A3" s="7"/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27</v>
      </c>
      <c r="I3" s="2" t="s">
        <v>12</v>
      </c>
      <c r="J3" s="2" t="s">
        <v>13</v>
      </c>
      <c r="K3" s="2" t="s">
        <v>14</v>
      </c>
      <c r="L3" s="2"/>
      <c r="M3" s="2"/>
    </row>
    <row r="4" spans="1:13" x14ac:dyDescent="0.3">
      <c r="A4" s="3" t="s">
        <v>15</v>
      </c>
      <c r="B4" s="4"/>
      <c r="C4" s="5"/>
      <c r="D4" s="5"/>
      <c r="E4" s="5"/>
      <c r="F4" s="5">
        <f>C4-D4+E4</f>
        <v>0</v>
      </c>
      <c r="G4" s="5">
        <f>B34</f>
        <v>0</v>
      </c>
      <c r="H4" s="5"/>
      <c r="I4" s="5">
        <f>B39</f>
        <v>0</v>
      </c>
      <c r="J4" s="5">
        <f>SUM(G4:I4)</f>
        <v>0</v>
      </c>
      <c r="K4" s="5">
        <f>B4-J4</f>
        <v>0</v>
      </c>
      <c r="L4" s="5">
        <f>F4-J4</f>
        <v>0</v>
      </c>
      <c r="M4" s="5"/>
    </row>
    <row r="5" spans="1:13" x14ac:dyDescent="0.3">
      <c r="A5" s="3" t="s">
        <v>16</v>
      </c>
      <c r="B5" s="4"/>
      <c r="C5" s="5"/>
      <c r="D5" s="5"/>
      <c r="E5" s="5"/>
      <c r="F5" s="5">
        <f t="shared" ref="F5:F15" si="0">C5-D5+E5</f>
        <v>0</v>
      </c>
      <c r="G5" s="5">
        <f>C34</f>
        <v>0</v>
      </c>
      <c r="H5" s="5"/>
      <c r="I5" s="5">
        <f>C39</f>
        <v>0</v>
      </c>
      <c r="J5" s="5">
        <f t="shared" ref="J5:J15" si="1">SUM(G5:I5)</f>
        <v>0</v>
      </c>
      <c r="K5" s="5">
        <f t="shared" ref="K5:K15" si="2">B5-J5</f>
        <v>0</v>
      </c>
      <c r="L5" s="5">
        <f t="shared" ref="L5:L15" si="3">F5-J5</f>
        <v>0</v>
      </c>
      <c r="M5" s="5"/>
    </row>
    <row r="6" spans="1:13" x14ac:dyDescent="0.3">
      <c r="A6" s="3" t="s">
        <v>17</v>
      </c>
      <c r="B6" s="4"/>
      <c r="C6" s="5"/>
      <c r="D6" s="5"/>
      <c r="E6" s="5"/>
      <c r="F6" s="5">
        <f t="shared" si="0"/>
        <v>0</v>
      </c>
      <c r="G6" s="5">
        <f>D34</f>
        <v>0</v>
      </c>
      <c r="H6" s="5"/>
      <c r="I6" s="5">
        <f>D39</f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  <c r="M6" s="5"/>
    </row>
    <row r="7" spans="1:13" x14ac:dyDescent="0.3">
      <c r="A7" s="3" t="s">
        <v>18</v>
      </c>
      <c r="B7" s="4">
        <v>4925110</v>
      </c>
      <c r="C7" s="4">
        <v>4925110</v>
      </c>
      <c r="D7" s="5"/>
      <c r="E7" s="5"/>
      <c r="F7" s="5">
        <f t="shared" si="0"/>
        <v>4925110</v>
      </c>
      <c r="G7" s="5">
        <f>3140000+27280+9200</f>
        <v>3176480</v>
      </c>
      <c r="H7" s="5">
        <f>75000+567000</f>
        <v>642000</v>
      </c>
      <c r="I7" s="5">
        <v>1140000</v>
      </c>
      <c r="J7" s="5">
        <f t="shared" si="1"/>
        <v>4958480</v>
      </c>
      <c r="K7" s="5">
        <f t="shared" si="2"/>
        <v>-33370</v>
      </c>
      <c r="L7" s="5">
        <f t="shared" si="3"/>
        <v>-33370</v>
      </c>
      <c r="M7" s="5"/>
    </row>
    <row r="8" spans="1:13" x14ac:dyDescent="0.3">
      <c r="A8" s="3" t="s">
        <v>19</v>
      </c>
      <c r="B8" s="4">
        <v>3104640</v>
      </c>
      <c r="C8" s="4">
        <v>3104640</v>
      </c>
      <c r="D8" s="5"/>
      <c r="E8" s="5"/>
      <c r="F8" s="5">
        <f t="shared" si="0"/>
        <v>3104640</v>
      </c>
      <c r="G8" s="5">
        <f>12000+35640+1960000</f>
        <v>2007640</v>
      </c>
      <c r="H8" s="5">
        <v>503000</v>
      </c>
      <c r="I8" s="5">
        <v>640000</v>
      </c>
      <c r="J8" s="5">
        <f t="shared" si="1"/>
        <v>3150640</v>
      </c>
      <c r="K8" s="5">
        <f t="shared" si="2"/>
        <v>-46000</v>
      </c>
      <c r="L8" s="5">
        <f t="shared" si="3"/>
        <v>-46000</v>
      </c>
      <c r="M8" s="5"/>
    </row>
    <row r="9" spans="1:13" x14ac:dyDescent="0.3">
      <c r="A9" s="3" t="s">
        <v>20</v>
      </c>
      <c r="B9" s="4">
        <v>726450</v>
      </c>
      <c r="C9" s="4">
        <v>726450</v>
      </c>
      <c r="D9" s="5"/>
      <c r="E9" s="5"/>
      <c r="F9" s="5">
        <f t="shared" si="0"/>
        <v>726450</v>
      </c>
      <c r="G9" s="5">
        <f>12000-13640+600000</f>
        <v>598360</v>
      </c>
      <c r="H9" s="5">
        <v>125000</v>
      </c>
      <c r="I9" s="5">
        <f>G39</f>
        <v>0</v>
      </c>
      <c r="J9" s="5">
        <f t="shared" si="1"/>
        <v>723360</v>
      </c>
      <c r="K9" s="5">
        <f t="shared" si="2"/>
        <v>3090</v>
      </c>
      <c r="L9" s="5">
        <f t="shared" si="3"/>
        <v>3090</v>
      </c>
      <c r="M9" s="5"/>
    </row>
    <row r="10" spans="1:13" x14ac:dyDescent="0.3">
      <c r="A10" s="3" t="s">
        <v>21</v>
      </c>
      <c r="B10" s="4">
        <v>779610</v>
      </c>
      <c r="C10" s="4">
        <v>779610</v>
      </c>
      <c r="D10" s="5"/>
      <c r="E10" s="5"/>
      <c r="F10" s="5">
        <f t="shared" si="0"/>
        <v>779610</v>
      </c>
      <c r="G10" s="5">
        <f>7080-9680+540000</f>
        <v>537400</v>
      </c>
      <c r="H10" s="5">
        <f>25000+85500</f>
        <v>110500</v>
      </c>
      <c r="I10" s="5">
        <v>130000</v>
      </c>
      <c r="J10" s="5">
        <f t="shared" si="1"/>
        <v>777900</v>
      </c>
      <c r="K10" s="5">
        <f t="shared" si="2"/>
        <v>1710</v>
      </c>
      <c r="L10" s="5">
        <f t="shared" si="3"/>
        <v>1710</v>
      </c>
      <c r="M10" s="5"/>
    </row>
    <row r="11" spans="1:13" x14ac:dyDescent="0.3">
      <c r="A11" s="3" t="s">
        <v>22</v>
      </c>
      <c r="B11" s="4">
        <v>5089640</v>
      </c>
      <c r="C11" s="4">
        <v>5089640</v>
      </c>
      <c r="D11" s="5"/>
      <c r="E11" s="5"/>
      <c r="F11" s="5">
        <f t="shared" si="0"/>
        <v>5089640</v>
      </c>
      <c r="G11" s="5">
        <f>6600+14900+2440000</f>
        <v>2461500</v>
      </c>
      <c r="H11" s="5">
        <v>1149000</v>
      </c>
      <c r="I11" s="5">
        <v>1500000</v>
      </c>
      <c r="J11" s="5">
        <f t="shared" si="1"/>
        <v>5110500</v>
      </c>
      <c r="K11" s="5">
        <f t="shared" si="2"/>
        <v>-20860</v>
      </c>
      <c r="L11" s="5">
        <f t="shared" si="3"/>
        <v>-20860</v>
      </c>
      <c r="M11" s="5"/>
    </row>
    <row r="12" spans="1:13" x14ac:dyDescent="0.3">
      <c r="A12" s="3" t="s">
        <v>23</v>
      </c>
      <c r="B12" s="4">
        <v>6933850</v>
      </c>
      <c r="C12" s="4">
        <v>6933850</v>
      </c>
      <c r="D12" s="5"/>
      <c r="E12" s="5"/>
      <c r="F12" s="5">
        <f t="shared" si="0"/>
        <v>6933850</v>
      </c>
      <c r="G12" s="5">
        <f>14900-9900+3520000</f>
        <v>3525000</v>
      </c>
      <c r="H12" s="5">
        <v>1420000</v>
      </c>
      <c r="I12" s="5">
        <v>2000000</v>
      </c>
      <c r="J12" s="5">
        <f t="shared" si="1"/>
        <v>6945000</v>
      </c>
      <c r="K12" s="5">
        <f t="shared" si="2"/>
        <v>-11150</v>
      </c>
      <c r="L12" s="5">
        <f t="shared" si="3"/>
        <v>-11150</v>
      </c>
      <c r="M12" s="5"/>
    </row>
    <row r="13" spans="1:13" x14ac:dyDescent="0.3">
      <c r="A13" s="3" t="s">
        <v>24</v>
      </c>
      <c r="B13" s="4">
        <v>400200</v>
      </c>
      <c r="C13" s="4">
        <v>400200</v>
      </c>
      <c r="D13" s="5"/>
      <c r="E13" s="5"/>
      <c r="F13" s="5">
        <f t="shared" si="0"/>
        <v>400200</v>
      </c>
      <c r="G13" s="5">
        <f>400000+6600+14900</f>
        <v>421500</v>
      </c>
      <c r="H13" s="5"/>
      <c r="I13" s="5">
        <f>L39</f>
        <v>0</v>
      </c>
      <c r="J13" s="5">
        <f t="shared" si="1"/>
        <v>421500</v>
      </c>
      <c r="K13" s="5">
        <f t="shared" si="2"/>
        <v>-21300</v>
      </c>
      <c r="L13" s="5">
        <f t="shared" si="3"/>
        <v>-21300</v>
      </c>
      <c r="M13" s="5"/>
    </row>
    <row r="14" spans="1:13" x14ac:dyDescent="0.3">
      <c r="A14" s="3" t="s">
        <v>25</v>
      </c>
      <c r="B14" s="5"/>
      <c r="C14" s="5"/>
      <c r="D14" s="5"/>
      <c r="E14" s="5"/>
      <c r="F14" s="5">
        <f t="shared" si="0"/>
        <v>0</v>
      </c>
      <c r="G14" s="5">
        <v>14340</v>
      </c>
      <c r="H14" s="5"/>
      <c r="I14" s="5"/>
      <c r="J14" s="5">
        <f t="shared" si="1"/>
        <v>14340</v>
      </c>
      <c r="K14" s="5">
        <f t="shared" si="2"/>
        <v>-14340</v>
      </c>
      <c r="L14" s="5">
        <f t="shared" si="3"/>
        <v>-14340</v>
      </c>
      <c r="M14" s="5"/>
    </row>
    <row r="15" spans="1:13" x14ac:dyDescent="0.3">
      <c r="A15" s="3" t="s">
        <v>26</v>
      </c>
      <c r="B15" s="5"/>
      <c r="C15" s="5"/>
      <c r="D15" s="5"/>
      <c r="E15" s="5"/>
      <c r="F15" s="5">
        <f t="shared" si="0"/>
        <v>0</v>
      </c>
      <c r="G15" s="5">
        <f>-44510-13200</f>
        <v>-57710</v>
      </c>
      <c r="H15" s="5"/>
      <c r="I15" s="5"/>
      <c r="J15" s="5">
        <f t="shared" si="1"/>
        <v>-57710</v>
      </c>
      <c r="K15" s="5">
        <f t="shared" si="2"/>
        <v>57710</v>
      </c>
      <c r="L15" s="5">
        <f t="shared" si="3"/>
        <v>57710</v>
      </c>
      <c r="M15" s="5"/>
    </row>
    <row r="16" spans="1:13" x14ac:dyDescent="0.3">
      <c r="A16" s="3"/>
      <c r="B16" s="5">
        <f t="shared" ref="B16:M16" si="4">SUM(B4:B15)</f>
        <v>21959500</v>
      </c>
      <c r="C16" s="5">
        <f t="shared" si="4"/>
        <v>21959500</v>
      </c>
      <c r="D16" s="5">
        <f t="shared" si="4"/>
        <v>0</v>
      </c>
      <c r="E16" s="5">
        <f t="shared" si="4"/>
        <v>0</v>
      </c>
      <c r="F16" s="5">
        <f t="shared" si="4"/>
        <v>21959500</v>
      </c>
      <c r="G16" s="5">
        <f>SUM(G4:G15)</f>
        <v>12684510</v>
      </c>
      <c r="H16" s="5">
        <f>SUM(H4:H15)</f>
        <v>3949500</v>
      </c>
      <c r="I16" s="5">
        <f>SUM(I4:I15)</f>
        <v>5410000</v>
      </c>
      <c r="J16" s="5">
        <f>SUM(J4:J15)</f>
        <v>22044010</v>
      </c>
      <c r="K16" s="5">
        <f t="shared" si="4"/>
        <v>-84510</v>
      </c>
      <c r="L16" s="6">
        <f>SUM(L4:L15)</f>
        <v>-84510</v>
      </c>
      <c r="M16" s="5">
        <f t="shared" si="4"/>
        <v>0</v>
      </c>
    </row>
  </sheetData>
  <mergeCells count="3">
    <mergeCell ref="A2:A3"/>
    <mergeCell ref="B2:F2"/>
    <mergeCell ref="G2:J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계장님</dc:creator>
  <cp:lastModifiedBy>계장님</cp:lastModifiedBy>
  <dcterms:created xsi:type="dcterms:W3CDTF">2020-03-11T07:30:14Z</dcterms:created>
  <dcterms:modified xsi:type="dcterms:W3CDTF">2021-03-09T07:26:44Z</dcterms:modified>
</cp:coreProperties>
</file>